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1" i="1" l="1"/>
  <c r="H24" i="1"/>
  <c r="C67" i="1"/>
  <c r="H49" i="1"/>
  <c r="H19" i="1" l="1"/>
  <c r="H20" i="1"/>
  <c r="H28" i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<sst xmlns="http://schemas.openxmlformats.org/spreadsheetml/2006/main" count="75" uniqueCount="45">
  <si>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</si>
  <si>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</si>
  <si>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</si>
  <si>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</si>
  <si>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</si>
  <si>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</si>
  <si>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</si>
  <si>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</si>
  <si>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</si>
  <si>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</si>
  <si>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</si>
  <si>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</si>
  <si>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</si>
  <si>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</si>
  <si>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</si>
  <si>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</si>
  <si>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</si>
  <si>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</si>
  <si>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</si>
  <si>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</si>
  <si>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</si>
  <si>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</si>
  <si>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</si>
  <si>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</si>
  <si>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</si>
  <si>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06.04.2020.</t>
  </si>
  <si>
    <t>Dana 06.04.2020.godine Dom zdravlja Požarevac je izvršio plaćanje prema dobavljačima:</t>
  </si>
  <si>
    <t>Flora komerc</t>
  </si>
  <si>
    <t>Lavija</t>
  </si>
  <si>
    <t>Superlab</t>
  </si>
  <si>
    <t>Sinofarm</t>
  </si>
  <si>
    <t>Vicor</t>
  </si>
  <si>
    <t>1154/20</t>
  </si>
  <si>
    <t>457/2020</t>
  </si>
  <si>
    <t>470/2020</t>
  </si>
  <si>
    <t>F20-44006</t>
  </si>
  <si>
    <t>IF2020-2591</t>
  </si>
  <si>
    <t>IF2020-2589</t>
  </si>
  <si>
    <t>IF2020-3118</t>
  </si>
  <si>
    <t>IF2020-3117</t>
  </si>
  <si>
    <t>R20-01316</t>
  </si>
  <si>
    <t>UKUPNO SANITETSKI MATERIJAL</t>
  </si>
  <si>
    <t>F20-23139</t>
  </si>
  <si>
    <t>F20-23283</t>
  </si>
  <si>
    <t>Dana:06.04.2020.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</si>
</sst>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7" fillId="0" borderId="1" xfId="1" applyFont="1" applyBorder="1"/>
    <xf numFmtId="4" fontId="7" fillId="0" borderId="1" xfId="1" applyNumberFormat="1" applyFont="1" applyBorder="1"/>
    <xf numFmtId="49" fontId="7" fillId="0" borderId="1" xfId="1" applyNumberFormat="1" applyFont="1" applyBorder="1"/>
    <xf numFmtId="4" fontId="8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34" zoomScaleNormal="100" workbookViewId="0">
      <selection activeCell="G53" sqref="G5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14.285156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44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43927</v>
      </c>
      <c r="H12" s="23">
        <v>7431961.4699999997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43927</v>
      </c>
      <c r="H13" s="3">
        <f>H14+H25-H32-H42</f>
        <v>7447296.2999999998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43927</v>
      </c>
      <c r="H14" s="4">
        <f>H15+H16+H17+H18+H19+H20+H21+H22+H23+H24</f>
        <v>6921581.1899999995</v>
      </c>
      <c r="I14" s="11"/>
      <c r="J14" s="11"/>
      <c r="K14" s="9"/>
      <c r="L14" s="9"/>
      <c r="M14" s="9"/>
      <c r="N14" s="9"/>
      <c r="O14" s="9"/>
    </row>
    <row r="15" spans="2:15" x14ac:dyDescent="0.25">
      <c r="B15" s="33" t="s">
        <v>10</v>
      </c>
      <c r="C15" s="34"/>
      <c r="D15" s="34"/>
      <c r="E15" s="34"/>
      <c r="F15" s="35"/>
      <c r="G15" s="12"/>
      <c r="H15" s="15">
        <v>0</v>
      </c>
      <c r="I15" s="11"/>
      <c r="J15" s="11"/>
      <c r="K15" s="8"/>
    </row>
    <row r="16" spans="2:15" x14ac:dyDescent="0.25">
      <c r="B16" s="33" t="s">
        <v>11</v>
      </c>
      <c r="C16" s="34"/>
      <c r="D16" s="34"/>
      <c r="E16" s="34"/>
      <c r="F16" s="35"/>
      <c r="G16" s="12"/>
      <c r="H16" s="26">
        <f>1090000-1073023.88+1066750+1066750-1060769.85-16749.11+1066750</f>
        <v>2139707.16</v>
      </c>
      <c r="I16" s="11"/>
      <c r="J16" s="11"/>
      <c r="K16" s="8"/>
      <c r="L16" s="8"/>
    </row>
    <row r="17" spans="2:13" x14ac:dyDescent="0.25">
      <c r="B17" s="33" t="s">
        <v>12</v>
      </c>
      <c r="C17" s="34"/>
      <c r="D17" s="34"/>
      <c r="E17" s="34"/>
      <c r="F17" s="35"/>
      <c r="G17" s="12"/>
      <c r="H17" s="10">
        <v>0</v>
      </c>
      <c r="I17" s="11"/>
      <c r="J17" s="11"/>
    </row>
    <row r="18" spans="2:13" x14ac:dyDescent="0.25">
      <c r="B18" s="33" t="s">
        <v>19</v>
      </c>
      <c r="C18" s="34"/>
      <c r="D18" s="34"/>
      <c r="E18" s="34"/>
      <c r="F18" s="35"/>
      <c r="G18" s="12"/>
      <c r="H18" s="10">
        <v>0</v>
      </c>
      <c r="I18" s="11"/>
      <c r="J18" s="11"/>
    </row>
    <row r="19" spans="2:13" x14ac:dyDescent="0.25">
      <c r="B19" s="33" t="s">
        <v>2</v>
      </c>
      <c r="C19" s="34"/>
      <c r="D19" s="34"/>
      <c r="E19" s="34"/>
      <c r="F19" s="35"/>
      <c r="G19" s="12"/>
      <c r="H19" s="10">
        <f>154209.04+154209.04</f>
        <v>308418.08</v>
      </c>
      <c r="I19" s="11"/>
      <c r="J19" s="11"/>
    </row>
    <row r="20" spans="2:13" x14ac:dyDescent="0.25">
      <c r="B20" s="33" t="s">
        <v>3</v>
      </c>
      <c r="C20" s="34"/>
      <c r="D20" s="34"/>
      <c r="E20" s="34"/>
      <c r="F20" s="35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</f>
        <v>3588892.0999999996</v>
      </c>
      <c r="I20" s="11"/>
      <c r="J20" s="11"/>
    </row>
    <row r="21" spans="2:13" x14ac:dyDescent="0.25">
      <c r="B21" s="33" t="s">
        <v>13</v>
      </c>
      <c r="C21" s="34"/>
      <c r="D21" s="34"/>
      <c r="E21" s="34"/>
      <c r="F21" s="35"/>
      <c r="G21" s="12"/>
      <c r="H21" s="10">
        <f>81224.33+41650+730625-2394+24508.52</f>
        <v>875613.85</v>
      </c>
      <c r="I21" s="11"/>
      <c r="J21" s="11"/>
      <c r="K21" s="11"/>
      <c r="L21" s="8"/>
    </row>
    <row r="22" spans="2:13" x14ac:dyDescent="0.25">
      <c r="B22" s="33" t="s">
        <v>14</v>
      </c>
      <c r="C22" s="34"/>
      <c r="D22" s="34"/>
      <c r="E22" s="34"/>
      <c r="F22" s="35"/>
      <c r="G22" s="12"/>
      <c r="H22" s="10">
        <v>0</v>
      </c>
      <c r="I22" s="11"/>
      <c r="J22" s="11"/>
      <c r="K22" s="8"/>
    </row>
    <row r="23" spans="2:13" x14ac:dyDescent="0.25">
      <c r="B23" s="33" t="s">
        <v>15</v>
      </c>
      <c r="C23" s="34"/>
      <c r="D23" s="34"/>
      <c r="E23" s="34"/>
      <c r="F23" s="35"/>
      <c r="G23" s="12"/>
      <c r="H23" s="10">
        <v>0</v>
      </c>
      <c r="I23" s="11"/>
      <c r="J23" s="11"/>
      <c r="K23" s="8"/>
      <c r="L23" s="8"/>
    </row>
    <row r="24" spans="2:13" x14ac:dyDescent="0.25">
      <c r="B24" s="33" t="s">
        <v>25</v>
      </c>
      <c r="C24" s="34"/>
      <c r="D24" s="34"/>
      <c r="E24" s="34"/>
      <c r="F24" s="35"/>
      <c r="G24" s="13"/>
      <c r="H24" s="10">
        <f>2600+450+3000+1200+150+1550</f>
        <v>8950</v>
      </c>
      <c r="I24" s="11"/>
      <c r="J24" s="11"/>
      <c r="K24" s="8"/>
      <c r="L24" s="8"/>
    </row>
    <row r="25" spans="2:13" x14ac:dyDescent="0.25">
      <c r="B25" s="36" t="s">
        <v>24</v>
      </c>
      <c r="C25" s="37"/>
      <c r="D25" s="37"/>
      <c r="E25" s="37"/>
      <c r="F25" s="38"/>
      <c r="G25" s="16">
        <v>43927</v>
      </c>
      <c r="H25" s="4">
        <f>H26+H27+H28+H29+H30+H31</f>
        <v>849048.19000000006</v>
      </c>
      <c r="I25" s="11"/>
      <c r="J25" s="11"/>
      <c r="K25" s="8"/>
    </row>
    <row r="26" spans="2:13" x14ac:dyDescent="0.25">
      <c r="B26" s="33" t="s">
        <v>10</v>
      </c>
      <c r="C26" s="34"/>
      <c r="D26" s="34"/>
      <c r="E26" s="34"/>
      <c r="F26" s="35"/>
      <c r="G26" s="2"/>
      <c r="H26" s="15">
        <v>0</v>
      </c>
      <c r="I26" s="11"/>
      <c r="J26" s="11"/>
    </row>
    <row r="27" spans="2:13" x14ac:dyDescent="0.25">
      <c r="B27" s="33" t="s">
        <v>11</v>
      </c>
      <c r="C27" s="34"/>
      <c r="D27" s="34"/>
      <c r="E27" s="34"/>
      <c r="F27" s="35"/>
      <c r="G27" s="2"/>
      <c r="H27" s="10">
        <f>140000-131483.89+135083+135083-134077.84+135083</f>
        <v>279687.27</v>
      </c>
      <c r="I27" s="11"/>
      <c r="J27" s="11"/>
      <c r="K27" s="8"/>
    </row>
    <row r="28" spans="2:13" x14ac:dyDescent="0.25">
      <c r="B28" s="33" t="s">
        <v>13</v>
      </c>
      <c r="C28" s="34"/>
      <c r="D28" s="34"/>
      <c r="E28" s="34"/>
      <c r="F28" s="35"/>
      <c r="G28" s="2"/>
      <c r="H28" s="10">
        <f>474694.25+94666.67</f>
        <v>569360.92000000004</v>
      </c>
      <c r="I28" s="11"/>
      <c r="J28" s="11"/>
      <c r="K28" s="8"/>
      <c r="L28" s="8"/>
      <c r="M28" s="8"/>
    </row>
    <row r="29" spans="2:13" x14ac:dyDescent="0.25">
      <c r="B29" s="33" t="s">
        <v>14</v>
      </c>
      <c r="C29" s="34"/>
      <c r="D29" s="34"/>
      <c r="E29" s="34"/>
      <c r="F29" s="35"/>
      <c r="G29" s="2"/>
      <c r="H29" s="10">
        <v>0</v>
      </c>
      <c r="I29" s="11"/>
      <c r="J29" s="11"/>
    </row>
    <row r="30" spans="2:13" x14ac:dyDescent="0.25">
      <c r="B30" s="33" t="s">
        <v>15</v>
      </c>
      <c r="C30" s="34"/>
      <c r="D30" s="34"/>
      <c r="E30" s="34"/>
      <c r="F30" s="35"/>
      <c r="G30" s="2"/>
      <c r="H30" s="10">
        <v>0</v>
      </c>
      <c r="I30" s="11"/>
      <c r="J30" s="11"/>
    </row>
    <row r="31" spans="2:13" x14ac:dyDescent="0.25">
      <c r="B31" s="33" t="s">
        <v>25</v>
      </c>
      <c r="C31" s="34"/>
      <c r="D31" s="34"/>
      <c r="E31" s="34"/>
      <c r="F31" s="35"/>
      <c r="G31" s="2"/>
      <c r="H31" s="10">
        <v>0</v>
      </c>
      <c r="I31" s="11"/>
      <c r="J31" s="11"/>
    </row>
    <row r="32" spans="2:13" x14ac:dyDescent="0.25">
      <c r="B32" s="49" t="s">
        <v>16</v>
      </c>
      <c r="C32" s="50"/>
      <c r="D32" s="50"/>
      <c r="E32" s="50"/>
      <c r="F32" s="51"/>
      <c r="G32" s="17">
        <v>43927</v>
      </c>
      <c r="H32" s="5">
        <f>SUM(H33:H41)</f>
        <v>323333.08</v>
      </c>
      <c r="I32" s="11"/>
      <c r="J32" s="11"/>
    </row>
    <row r="33" spans="2:12" x14ac:dyDescent="0.25">
      <c r="B33" s="33" t="s">
        <v>10</v>
      </c>
      <c r="C33" s="34"/>
      <c r="D33" s="34"/>
      <c r="E33" s="34"/>
      <c r="F33" s="35"/>
      <c r="G33" s="13"/>
      <c r="H33" s="15">
        <v>0</v>
      </c>
      <c r="I33" s="11"/>
      <c r="J33" s="11"/>
    </row>
    <row r="34" spans="2:12" x14ac:dyDescent="0.25">
      <c r="B34" s="33" t="s">
        <v>11</v>
      </c>
      <c r="C34" s="34"/>
      <c r="D34" s="34"/>
      <c r="E34" s="34"/>
      <c r="F34" s="35"/>
      <c r="G34" s="13"/>
      <c r="H34" s="3">
        <v>0</v>
      </c>
      <c r="I34" s="11"/>
      <c r="J34" s="11"/>
    </row>
    <row r="35" spans="2:12" x14ac:dyDescent="0.25">
      <c r="B35" s="33" t="s">
        <v>12</v>
      </c>
      <c r="C35" s="34"/>
      <c r="D35" s="34"/>
      <c r="E35" s="34"/>
      <c r="F35" s="35"/>
      <c r="G35" s="13"/>
      <c r="H35" s="10">
        <v>0</v>
      </c>
      <c r="I35" s="11"/>
      <c r="J35" s="11"/>
    </row>
    <row r="36" spans="2:12" x14ac:dyDescent="0.25">
      <c r="B36" s="33" t="s">
        <v>19</v>
      </c>
      <c r="C36" s="34"/>
      <c r="D36" s="34"/>
      <c r="E36" s="34"/>
      <c r="F36" s="35"/>
      <c r="G36" s="13"/>
      <c r="H36" s="10">
        <v>0</v>
      </c>
      <c r="I36" s="11"/>
      <c r="J36" s="11"/>
    </row>
    <row r="37" spans="2:12" x14ac:dyDescent="0.25">
      <c r="B37" s="33" t="s">
        <v>2</v>
      </c>
      <c r="C37" s="34"/>
      <c r="D37" s="34"/>
      <c r="E37" s="34"/>
      <c r="F37" s="35"/>
      <c r="G37" s="13"/>
      <c r="H37" s="10">
        <v>308418.08</v>
      </c>
      <c r="I37" s="11"/>
      <c r="J37" s="11"/>
    </row>
    <row r="38" spans="2:12" x14ac:dyDescent="0.25">
      <c r="B38" s="33" t="s">
        <v>3</v>
      </c>
      <c r="C38" s="34"/>
      <c r="D38" s="34"/>
      <c r="E38" s="34"/>
      <c r="F38" s="35"/>
      <c r="G38" s="13"/>
      <c r="H38" s="10">
        <v>0</v>
      </c>
      <c r="I38" s="11"/>
      <c r="J38" s="11"/>
    </row>
    <row r="39" spans="2:12" x14ac:dyDescent="0.25">
      <c r="B39" s="33" t="s">
        <v>13</v>
      </c>
      <c r="C39" s="34"/>
      <c r="D39" s="34"/>
      <c r="E39" s="34"/>
      <c r="F39" s="35"/>
      <c r="G39" s="13"/>
      <c r="H39" s="10">
        <v>14915</v>
      </c>
      <c r="I39" s="11"/>
      <c r="J39" s="11"/>
    </row>
    <row r="40" spans="2:12" x14ac:dyDescent="0.25">
      <c r="B40" s="33" t="s">
        <v>14</v>
      </c>
      <c r="C40" s="34"/>
      <c r="D40" s="34"/>
      <c r="E40" s="34"/>
      <c r="F40" s="35"/>
      <c r="G40" s="13"/>
      <c r="H40" s="10">
        <v>0</v>
      </c>
      <c r="I40" s="11"/>
      <c r="J40" s="11"/>
    </row>
    <row r="41" spans="2:12" x14ac:dyDescent="0.25">
      <c r="B41" s="33" t="s">
        <v>15</v>
      </c>
      <c r="C41" s="34"/>
      <c r="D41" s="34"/>
      <c r="E41" s="34"/>
      <c r="F41" s="35"/>
      <c r="G41" s="13"/>
      <c r="H41" s="10">
        <v>0</v>
      </c>
      <c r="I41" s="11"/>
      <c r="J41" s="11"/>
    </row>
    <row r="42" spans="2:12" x14ac:dyDescent="0.25">
      <c r="B42" s="49" t="s">
        <v>21</v>
      </c>
      <c r="C42" s="50"/>
      <c r="D42" s="50"/>
      <c r="E42" s="50"/>
      <c r="F42" s="51"/>
      <c r="G42" s="17">
        <v>43927</v>
      </c>
      <c r="H42" s="5">
        <f>SUM(H43:H47)</f>
        <v>0</v>
      </c>
      <c r="I42" s="11"/>
      <c r="J42" s="11"/>
    </row>
    <row r="43" spans="2:12" x14ac:dyDescent="0.25">
      <c r="B43" s="33" t="s">
        <v>10</v>
      </c>
      <c r="C43" s="34"/>
      <c r="D43" s="34"/>
      <c r="E43" s="34"/>
      <c r="F43" s="35"/>
      <c r="G43" s="2"/>
      <c r="H43" s="15">
        <v>0</v>
      </c>
      <c r="I43" s="11"/>
      <c r="J43" s="11"/>
    </row>
    <row r="44" spans="2:12" x14ac:dyDescent="0.25">
      <c r="B44" s="33" t="s">
        <v>11</v>
      </c>
      <c r="C44" s="34"/>
      <c r="D44" s="34"/>
      <c r="E44" s="34"/>
      <c r="F44" s="35"/>
      <c r="G44" s="2"/>
      <c r="H44" s="3">
        <v>0</v>
      </c>
      <c r="I44" s="11"/>
      <c r="J44" s="11"/>
    </row>
    <row r="45" spans="2:12" x14ac:dyDescent="0.25">
      <c r="B45" s="33" t="s">
        <v>13</v>
      </c>
      <c r="C45" s="34"/>
      <c r="D45" s="34"/>
      <c r="E45" s="34"/>
      <c r="F45" s="35"/>
      <c r="G45" s="2"/>
      <c r="H45" s="3">
        <v>0</v>
      </c>
      <c r="I45" s="11"/>
      <c r="J45" s="11"/>
    </row>
    <row r="46" spans="2:12" x14ac:dyDescent="0.25">
      <c r="B46" s="33" t="s">
        <v>14</v>
      </c>
      <c r="C46" s="34"/>
      <c r="D46" s="34"/>
      <c r="E46" s="34"/>
      <c r="F46" s="35"/>
      <c r="G46" s="2"/>
      <c r="H46" s="3">
        <v>0</v>
      </c>
      <c r="I46" s="11"/>
      <c r="J46" s="11"/>
    </row>
    <row r="47" spans="2:12" x14ac:dyDescent="0.25">
      <c r="B47" s="33" t="s">
        <v>15</v>
      </c>
      <c r="C47" s="34"/>
      <c r="D47" s="34"/>
      <c r="E47" s="34"/>
      <c r="F47" s="35"/>
      <c r="G47" s="2"/>
      <c r="H47" s="3">
        <v>0</v>
      </c>
      <c r="I47" s="11"/>
      <c r="J47" s="11"/>
    </row>
    <row r="48" spans="2:12" x14ac:dyDescent="0.25">
      <c r="B48" s="55" t="s">
        <v>18</v>
      </c>
      <c r="C48" s="56"/>
      <c r="D48" s="56"/>
      <c r="E48" s="56"/>
      <c r="F48" s="57"/>
      <c r="G48" s="18">
        <v>43927</v>
      </c>
      <c r="H48" s="6">
        <f>4705.69+492449.09-0.26</f>
        <v>497154.52</v>
      </c>
      <c r="I48" s="11"/>
      <c r="L48" s="8"/>
    </row>
    <row r="49" spans="2:11" x14ac:dyDescent="0.25">
      <c r="B49" s="33" t="s">
        <v>17</v>
      </c>
      <c r="C49" s="34"/>
      <c r="D49" s="34"/>
      <c r="E49" s="34"/>
      <c r="F49" s="35"/>
      <c r="G49" s="27"/>
      <c r="H49" s="3">
        <f>437862.75+74626.6</f>
        <v>512489.35</v>
      </c>
      <c r="I49" s="11"/>
      <c r="J49" s="11"/>
    </row>
    <row r="50" spans="2:11" x14ac:dyDescent="0.25">
      <c r="B50" s="52" t="s">
        <v>4</v>
      </c>
      <c r="C50" s="53"/>
      <c r="D50" s="53"/>
      <c r="E50" s="53"/>
      <c r="F50" s="54"/>
      <c r="G50" s="2"/>
      <c r="H50" s="7">
        <f>H14+H25-H32-H42+H48-H49</f>
        <v>7431961.4700000007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8" t="s">
        <v>27</v>
      </c>
      <c r="C54" s="29">
        <v>1048.76</v>
      </c>
      <c r="D54" s="30" t="s">
        <v>32</v>
      </c>
    </row>
    <row r="55" spans="2:11" x14ac:dyDescent="0.25">
      <c r="B55" s="28" t="s">
        <v>28</v>
      </c>
      <c r="C55" s="29">
        <v>2400</v>
      </c>
      <c r="D55" s="30" t="s">
        <v>33</v>
      </c>
    </row>
    <row r="56" spans="2:11" x14ac:dyDescent="0.25">
      <c r="B56" s="28" t="s">
        <v>28</v>
      </c>
      <c r="C56" s="29">
        <v>600</v>
      </c>
      <c r="D56" s="30" t="s">
        <v>34</v>
      </c>
    </row>
    <row r="57" spans="2:11" x14ac:dyDescent="0.25">
      <c r="B57" s="28" t="s">
        <v>29</v>
      </c>
      <c r="C57" s="29">
        <v>10440</v>
      </c>
      <c r="D57" s="30" t="s">
        <v>35</v>
      </c>
    </row>
    <row r="58" spans="2:11" x14ac:dyDescent="0.25">
      <c r="B58" s="28" t="s">
        <v>30</v>
      </c>
      <c r="C58" s="29">
        <v>1584</v>
      </c>
      <c r="D58" s="30" t="s">
        <v>36</v>
      </c>
    </row>
    <row r="59" spans="2:11" x14ac:dyDescent="0.25">
      <c r="B59" s="28" t="s">
        <v>30</v>
      </c>
      <c r="C59" s="29">
        <v>7403.76</v>
      </c>
      <c r="D59" s="30" t="s">
        <v>36</v>
      </c>
    </row>
    <row r="60" spans="2:11" x14ac:dyDescent="0.25">
      <c r="B60" s="28" t="s">
        <v>30</v>
      </c>
      <c r="C60" s="29">
        <v>18676</v>
      </c>
      <c r="D60" s="30" t="s">
        <v>37</v>
      </c>
    </row>
    <row r="61" spans="2:11" x14ac:dyDescent="0.25">
      <c r="B61" s="28" t="s">
        <v>30</v>
      </c>
      <c r="C61" s="29">
        <v>5460</v>
      </c>
      <c r="D61" s="30" t="s">
        <v>38</v>
      </c>
    </row>
    <row r="62" spans="2:11" x14ac:dyDescent="0.25">
      <c r="B62" s="28" t="s">
        <v>30</v>
      </c>
      <c r="C62" s="29">
        <v>18934.04</v>
      </c>
      <c r="D62" s="30" t="s">
        <v>39</v>
      </c>
    </row>
    <row r="63" spans="2:11" x14ac:dyDescent="0.25">
      <c r="B63" s="28" t="s">
        <v>31</v>
      </c>
      <c r="C63" s="29">
        <v>166411</v>
      </c>
      <c r="D63" s="30" t="s">
        <v>40</v>
      </c>
    </row>
    <row r="64" spans="2:11" x14ac:dyDescent="0.25">
      <c r="B64" s="28" t="s">
        <v>31</v>
      </c>
      <c r="C64" s="29">
        <v>50952</v>
      </c>
      <c r="D64" s="30" t="s">
        <v>40</v>
      </c>
    </row>
    <row r="65" spans="2:4" x14ac:dyDescent="0.25">
      <c r="B65" s="28" t="s">
        <v>29</v>
      </c>
      <c r="C65" s="29">
        <v>3509.86</v>
      </c>
      <c r="D65" s="30" t="s">
        <v>42</v>
      </c>
    </row>
    <row r="66" spans="2:4" x14ac:dyDescent="0.25">
      <c r="B66" s="28" t="s">
        <v>29</v>
      </c>
      <c r="C66" s="29">
        <v>20998.66</v>
      </c>
      <c r="D66" s="30" t="s">
        <v>43</v>
      </c>
    </row>
    <row r="67" spans="2:4" x14ac:dyDescent="0.25">
      <c r="B67" s="32" t="s">
        <v>41</v>
      </c>
      <c r="C67" s="31">
        <f>SUM(C54:C66)</f>
        <v>308418.07999999996</v>
      </c>
      <c r="D67" s="30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2020-04-08T10:25:17Z</dcterms:modified>
</cp:coreProperties>
</file>